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3B1565C-9FDD-4545-A603-0F8E00EA1E9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 этап" sheetId="1" r:id="rId1"/>
    <sheet name="2 этап" sheetId="2" r:id="rId2"/>
    <sheet name="Итоги" sheetId="3" r:id="rId3"/>
    <sheet name="3 этап" sheetId="4" r:id="rId4"/>
  </sheets>
  <calcPr calcId="191029"/>
</workbook>
</file>

<file path=xl/calcChain.xml><?xml version="1.0" encoding="utf-8"?>
<calcChain xmlns="http://schemas.openxmlformats.org/spreadsheetml/2006/main">
  <c r="E11" i="4" l="1"/>
  <c r="E10" i="4"/>
  <c r="E5" i="4"/>
  <c r="E8" i="4"/>
  <c r="E6" i="4"/>
  <c r="E4" i="4"/>
  <c r="E7" i="4"/>
  <c r="E9" i="4"/>
  <c r="G20" i="3"/>
  <c r="G19" i="3"/>
  <c r="G18" i="3"/>
  <c r="G17" i="3"/>
  <c r="G16" i="3"/>
  <c r="G15" i="3"/>
  <c r="G14" i="3"/>
  <c r="G12" i="3"/>
  <c r="G11" i="3"/>
  <c r="G10" i="3"/>
  <c r="G9" i="3"/>
  <c r="G8" i="3"/>
  <c r="G7" i="3"/>
  <c r="E11" i="2" l="1"/>
  <c r="E13" i="2"/>
  <c r="E12" i="2"/>
  <c r="E10" i="2"/>
  <c r="E9" i="2"/>
  <c r="E8" i="2"/>
  <c r="E7" i="2"/>
  <c r="E6" i="2"/>
  <c r="E4" i="2"/>
  <c r="E5" i="2"/>
  <c r="E4" i="1"/>
  <c r="E7" i="1"/>
  <c r="E6" i="1"/>
  <c r="E5" i="1"/>
</calcChain>
</file>

<file path=xl/sharedStrings.xml><?xml version="1.0" encoding="utf-8"?>
<sst xmlns="http://schemas.openxmlformats.org/spreadsheetml/2006/main" count="194" uniqueCount="91">
  <si>
    <t>Территориальная администрация</t>
  </si>
  <si>
    <t>I</t>
  </si>
  <si>
    <t>II</t>
  </si>
  <si>
    <t>III</t>
  </si>
  <si>
    <t>Сумма очков по очковой таблице</t>
  </si>
  <si>
    <t>Командное место</t>
  </si>
  <si>
    <t>1,1,1,1,1,1</t>
  </si>
  <si>
    <t>-</t>
  </si>
  <si>
    <t>Горноуральская ТА</t>
  </si>
  <si>
    <t>Петрокаменская ТА</t>
  </si>
  <si>
    <t>Николо-Павловская ТА</t>
  </si>
  <si>
    <t>Паньшинская ТА</t>
  </si>
  <si>
    <t>Южаковская ТА</t>
  </si>
  <si>
    <t>Бродовская ТА</t>
  </si>
  <si>
    <t>Черноисточинская ТА</t>
  </si>
  <si>
    <t>3,5,6,6</t>
  </si>
  <si>
    <t>1,1,1,2</t>
  </si>
  <si>
    <t>2,6,6,7</t>
  </si>
  <si>
    <t>1,1,3,3</t>
  </si>
  <si>
    <t>2,2,4,6</t>
  </si>
  <si>
    <t>4,4,5,6</t>
  </si>
  <si>
    <t>3,4,5,6,7,7</t>
  </si>
  <si>
    <t>1,1,1,1,2,2</t>
  </si>
  <si>
    <t>1,1,2,2,2,3</t>
  </si>
  <si>
    <t>2,3,3,4,4,6</t>
  </si>
  <si>
    <t>1,1,2,2,3,3</t>
  </si>
  <si>
    <t>Эстафета среди ТА (места)</t>
  </si>
  <si>
    <t>Участники 2010г.р. и младше (места)</t>
  </si>
  <si>
    <t>Участники 2009г.р. и старше (места)</t>
  </si>
  <si>
    <t>Новоасбестовская ТА</t>
  </si>
  <si>
    <t>Башкарская ТА</t>
  </si>
  <si>
    <t>Покровская ТА</t>
  </si>
  <si>
    <t>Висимская ТА</t>
  </si>
  <si>
    <t>Синегорская ТА</t>
  </si>
  <si>
    <t>Командный результат 1 этапа Первенства МО Горноуральский по легкой атлетике 10.05.2025г., с. Николо-Павловское</t>
  </si>
  <si>
    <r>
      <rPr>
        <b/>
        <sz val="11"/>
        <color theme="1"/>
        <rFont val="Calibri"/>
        <family val="2"/>
        <charset val="204"/>
        <scheme val="minor"/>
      </rPr>
      <t xml:space="preserve">51-ая легкоатлетическая эстафета МО Горноуральский на приз редакции газеты "Пригородная газета", посвященная 80-й годовщине Победы в Великой Отечественной войне 1941-1945 г.г.            </t>
    </r>
    <r>
      <rPr>
        <b/>
        <sz val="10"/>
        <color theme="1"/>
        <rFont val="Calibri"/>
        <family val="2"/>
        <charset val="204"/>
        <scheme val="minor"/>
      </rPr>
      <t xml:space="preserve">                                        </t>
    </r>
  </si>
  <si>
    <t>Краснопольская ТА</t>
  </si>
  <si>
    <t>Командный результат 2 этапа Первенства МО Горноуральский по легкой атлетике 07.06.2025г., с. Николо-Павловское</t>
  </si>
  <si>
    <t>1, 1, 1, 2</t>
  </si>
  <si>
    <t>1, 2, 2, 1, 1, 1</t>
  </si>
  <si>
    <t>1, 1, 1, 1</t>
  </si>
  <si>
    <t>1, 2, 2, 1, 1, 2</t>
  </si>
  <si>
    <t>3, 4, 2, 3</t>
  </si>
  <si>
    <t>1, 1, 1, 1, 1, 1</t>
  </si>
  <si>
    <t>2, 5, 1, 2</t>
  </si>
  <si>
    <t>2, 7, 1, 5</t>
  </si>
  <si>
    <t>1, 1, 5, 5, 5, 6</t>
  </si>
  <si>
    <t>3, 3, 2, 3</t>
  </si>
  <si>
    <t>3, 6, 8, 3, 4, 5</t>
  </si>
  <si>
    <t>1, 3, 3</t>
  </si>
  <si>
    <t>6, 10, 7, 13</t>
  </si>
  <si>
    <t>4</t>
  </si>
  <si>
    <t>11, 5, 6</t>
  </si>
  <si>
    <t>7, 8</t>
  </si>
  <si>
    <t>1, 3, 12</t>
  </si>
  <si>
    <t>1, 2, 2, 2</t>
  </si>
  <si>
    <t>№    п/п</t>
  </si>
  <si>
    <t>Общая сумма очков за три этапа</t>
  </si>
  <si>
    <t>Место</t>
  </si>
  <si>
    <t>Группа "А"</t>
  </si>
  <si>
    <t>Петрокаменская</t>
  </si>
  <si>
    <t xml:space="preserve">Горноуральская </t>
  </si>
  <si>
    <t>Николо-Павловская</t>
  </si>
  <si>
    <t>Черноисточинская</t>
  </si>
  <si>
    <t>Новоасбестовская</t>
  </si>
  <si>
    <t>Покровская</t>
  </si>
  <si>
    <t>Группа "Б"</t>
  </si>
  <si>
    <t>Паньшинская</t>
  </si>
  <si>
    <t>Башкарская</t>
  </si>
  <si>
    <t>Южаковская</t>
  </si>
  <si>
    <t>Бродовская</t>
  </si>
  <si>
    <t>Краснопольская</t>
  </si>
  <si>
    <t>Синегорская</t>
  </si>
  <si>
    <t>Висимская</t>
  </si>
  <si>
    <t>СВОДНЫЙ ПРОТОКОЛ</t>
  </si>
  <si>
    <t>Первенство по легкой атлетике 2025г.</t>
  </si>
  <si>
    <t>5, 5, 3, 4</t>
  </si>
  <si>
    <t>2, 5, 2, 3</t>
  </si>
  <si>
    <t>2, 3, 1, 2</t>
  </si>
  <si>
    <t>1, 4, 6, 8</t>
  </si>
  <si>
    <t>2, 6, 6, 10</t>
  </si>
  <si>
    <t>5, 6, 3, 4, 5</t>
  </si>
  <si>
    <t>1, 2, 3, 2, 2, 2</t>
  </si>
  <si>
    <t>3, 4, 6, 3, 3, 4</t>
  </si>
  <si>
    <t>1, 1, 2, 1, 1, 1</t>
  </si>
  <si>
    <t xml:space="preserve">Первенство МО Горноуральский по легкой атлетике в рамках Всероссийской акции             «День бега» </t>
  </si>
  <si>
    <t>Командный результат 3 этапа Первенства МО Горноуральский по легкой атлетике 20.09.2025г., с. Николо-Павловское</t>
  </si>
  <si>
    <t>Центральный старт декады бега                                МО Горноуральский в рамках Всероссийского                  дня бега «Кросс Нации»</t>
  </si>
  <si>
    <t>Центральный старт декады бега МО Горноуральский в рамках Всероссийского дня бега «Кросс Нации»,                                                      20.09.2025</t>
  </si>
  <si>
    <t>Первенство МО Горноуральский по легкой атлетике в рамках Всероссийской акции «День бега»,                                                 07.06.2025</t>
  </si>
  <si>
    <t xml:space="preserve"> 51-ая легкоатлетическая эстафета МО Горноуральский на приз редакции газеты "Пригородная газета", посвященная 80-й годовщине Победы в Великой Отечественной войне 1941-1945 гг.,                                                 10.05.2025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</si>
</sst>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Liberation Serif"/>
      <family val="1"/>
      <charset val="204"/>
    </font>
    <font>
      <b/>
      <sz val="25"/>
      <color theme="1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b/>
      <sz val="25"/>
      <color rgb="FFFF0000"/>
      <name val="Liberation Serif"/>
      <family val="1"/>
      <charset val="204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Liberation Serif"/>
      <family val="1"/>
      <charset val="204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view="pageLayout" zoomScaleNormal="100" workbookViewId="0">
      <selection activeCell="B2" sqref="B2:D2"/>
    </sheetView>
  </sheetViews>
  <sheetFormatPr defaultRowHeight="18.75"/>
  <cols>
    <col min="1" max="1" width="28.7109375" style="1" customWidth="1"/>
    <col min="2" max="2" width="20.42578125" style="3" customWidth="1"/>
    <col min="3" max="3" width="23.7109375" style="3" customWidth="1"/>
    <col min="4" max="4" width="14.5703125" style="3" customWidth="1"/>
    <col min="5" max="5" width="14" style="3" customWidth="1"/>
    <col min="6" max="6" width="14.5703125" style="3" customWidth="1"/>
    <col min="7" max="13" width="9.140625" style="1"/>
    <col min="14" max="14" width="9.140625" style="1" customWidth="1"/>
    <col min="15" max="16384" width="9.140625" style="1"/>
  </cols>
  <sheetData>
    <row r="1" spans="1:14" ht="42.75" customHeight="1" thickBot="1">
      <c r="A1" s="19" t="s">
        <v>34</v>
      </c>
      <c r="B1" s="19"/>
      <c r="C1" s="19"/>
      <c r="D1" s="19"/>
      <c r="E1" s="19"/>
      <c r="F1" s="19"/>
    </row>
    <row r="2" spans="1:14" s="9" customFormat="1" ht="59.25" customHeight="1">
      <c r="A2" s="21" t="s">
        <v>0</v>
      </c>
      <c r="B2" s="20" t="s">
        <v>35</v>
      </c>
      <c r="C2" s="20"/>
      <c r="D2" s="20"/>
      <c r="E2" s="23" t="s">
        <v>4</v>
      </c>
      <c r="F2" s="25" t="s">
        <v>5</v>
      </c>
    </row>
    <row r="3" spans="1:14" s="9" customFormat="1" ht="75">
      <c r="A3" s="22"/>
      <c r="B3" s="10" t="s">
        <v>27</v>
      </c>
      <c r="C3" s="10" t="s">
        <v>28</v>
      </c>
      <c r="D3" s="10" t="s">
        <v>26</v>
      </c>
      <c r="E3" s="24"/>
      <c r="F3" s="26"/>
    </row>
    <row r="4" spans="1:14">
      <c r="A4" s="4" t="s">
        <v>8</v>
      </c>
      <c r="B4" s="2" t="s">
        <v>16</v>
      </c>
      <c r="C4" s="2" t="s">
        <v>22</v>
      </c>
      <c r="D4" s="2">
        <v>2</v>
      </c>
      <c r="E4" s="2">
        <f>864+78</f>
        <v>942</v>
      </c>
      <c r="F4" s="11" t="s">
        <v>1</v>
      </c>
    </row>
    <row r="5" spans="1:14">
      <c r="A5" s="4" t="s">
        <v>14</v>
      </c>
      <c r="B5" s="2" t="s">
        <v>16</v>
      </c>
      <c r="C5" s="2" t="s">
        <v>25</v>
      </c>
      <c r="D5" s="2">
        <v>4</v>
      </c>
      <c r="E5" s="2">
        <f>820+60</f>
        <v>880</v>
      </c>
      <c r="F5" s="11" t="s">
        <v>2</v>
      </c>
    </row>
    <row r="6" spans="1:14">
      <c r="A6" s="4" t="s">
        <v>9</v>
      </c>
      <c r="B6" s="2" t="s">
        <v>19</v>
      </c>
      <c r="C6" s="2" t="s">
        <v>6</v>
      </c>
      <c r="D6" s="2">
        <v>3</v>
      </c>
      <c r="E6" s="2">
        <f>808+68</f>
        <v>876</v>
      </c>
      <c r="F6" s="11" t="s">
        <v>3</v>
      </c>
    </row>
    <row r="7" spans="1:14">
      <c r="A7" s="4" t="s">
        <v>10</v>
      </c>
      <c r="B7" s="2" t="s">
        <v>17</v>
      </c>
      <c r="C7" s="2" t="s">
        <v>23</v>
      </c>
      <c r="D7" s="2">
        <v>1</v>
      </c>
      <c r="E7" s="2">
        <f>713+90</f>
        <v>803</v>
      </c>
      <c r="F7" s="5">
        <v>4</v>
      </c>
    </row>
    <row r="8" spans="1:14">
      <c r="A8" s="4" t="s">
        <v>11</v>
      </c>
      <c r="B8" s="2" t="s">
        <v>18</v>
      </c>
      <c r="C8" s="2" t="s">
        <v>24</v>
      </c>
      <c r="D8" s="2" t="s">
        <v>7</v>
      </c>
      <c r="E8" s="2">
        <v>702</v>
      </c>
      <c r="F8" s="5">
        <v>5</v>
      </c>
    </row>
    <row r="9" spans="1:14">
      <c r="A9" s="4" t="s">
        <v>30</v>
      </c>
      <c r="B9" s="2" t="s">
        <v>15</v>
      </c>
      <c r="C9" s="2" t="s">
        <v>21</v>
      </c>
      <c r="D9" s="2" t="s">
        <v>7</v>
      </c>
      <c r="E9" s="2">
        <v>560</v>
      </c>
      <c r="F9" s="5">
        <v>6</v>
      </c>
    </row>
    <row r="10" spans="1:14">
      <c r="A10" s="4" t="s">
        <v>12</v>
      </c>
      <c r="B10" s="2" t="s">
        <v>20</v>
      </c>
      <c r="C10" s="2">
        <v>7.9</v>
      </c>
      <c r="D10" s="2" t="s">
        <v>7</v>
      </c>
      <c r="E10" s="2">
        <v>320</v>
      </c>
      <c r="F10" s="5">
        <v>7</v>
      </c>
      <c r="L10" s="3"/>
      <c r="M10" s="3"/>
      <c r="N10" s="3"/>
    </row>
    <row r="11" spans="1:14">
      <c r="A11" s="4" t="s">
        <v>13</v>
      </c>
      <c r="B11" s="2" t="s">
        <v>7</v>
      </c>
      <c r="C11" s="2">
        <v>4</v>
      </c>
      <c r="D11" s="2" t="s">
        <v>7</v>
      </c>
      <c r="E11" s="2">
        <v>60</v>
      </c>
      <c r="F11" s="5">
        <v>8</v>
      </c>
    </row>
    <row r="12" spans="1:14">
      <c r="A12" s="4" t="s">
        <v>32</v>
      </c>
      <c r="B12" s="2" t="s">
        <v>7</v>
      </c>
      <c r="C12" s="2" t="s">
        <v>7</v>
      </c>
      <c r="D12" s="2" t="s">
        <v>7</v>
      </c>
      <c r="E12" s="2">
        <v>0</v>
      </c>
      <c r="F12" s="5" t="s">
        <v>7</v>
      </c>
    </row>
    <row r="13" spans="1:14">
      <c r="A13" s="4" t="s">
        <v>36</v>
      </c>
      <c r="B13" s="2" t="s">
        <v>7</v>
      </c>
      <c r="C13" s="2" t="s">
        <v>7</v>
      </c>
      <c r="D13" s="2" t="s">
        <v>7</v>
      </c>
      <c r="E13" s="2">
        <v>0</v>
      </c>
      <c r="F13" s="5" t="s">
        <v>7</v>
      </c>
    </row>
    <row r="14" spans="1:14">
      <c r="A14" s="4" t="s">
        <v>29</v>
      </c>
      <c r="B14" s="2" t="s">
        <v>7</v>
      </c>
      <c r="C14" s="2" t="s">
        <v>7</v>
      </c>
      <c r="D14" s="2" t="s">
        <v>7</v>
      </c>
      <c r="E14" s="2">
        <v>0</v>
      </c>
      <c r="F14" s="5" t="s">
        <v>7</v>
      </c>
    </row>
    <row r="15" spans="1:14">
      <c r="A15" s="4" t="s">
        <v>31</v>
      </c>
      <c r="B15" s="2" t="s">
        <v>7</v>
      </c>
      <c r="C15" s="2" t="s">
        <v>7</v>
      </c>
      <c r="D15" s="2" t="s">
        <v>7</v>
      </c>
      <c r="E15" s="2">
        <v>0</v>
      </c>
      <c r="F15" s="5" t="s">
        <v>7</v>
      </c>
    </row>
    <row r="16" spans="1:14" ht="19.5" thickBot="1">
      <c r="A16" s="6" t="s">
        <v>33</v>
      </c>
      <c r="B16" s="7" t="s">
        <v>7</v>
      </c>
      <c r="C16" s="7" t="s">
        <v>7</v>
      </c>
      <c r="D16" s="7" t="s">
        <v>7</v>
      </c>
      <c r="E16" s="7">
        <v>0</v>
      </c>
      <c r="F16" s="8" t="s">
        <v>7</v>
      </c>
    </row>
  </sheetData>
  <sortState xmlns:xlrd2="http://schemas.microsoft.com/office/spreadsheetml/2017/richdata2" ref="A12:A16">
    <sortCondition ref="A12:A16"/>
  </sortState>
  <mergeCells count="5">
    <mergeCell ref="A1:F1"/>
    <mergeCell ref="B2:D2"/>
    <mergeCell ref="A2:A3"/>
    <mergeCell ref="E2:E3"/>
    <mergeCell ref="F2:F3"/>
  </mergeCells>
  <pageMargins left="0.25" right="0.25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Layout" zoomScale="85" zoomScaleNormal="100" zoomScalePageLayoutView="85" workbookViewId="0">
      <selection activeCell="B3" sqref="B3"/>
    </sheetView>
  </sheetViews>
  <sheetFormatPr defaultRowHeight="18.75"/>
  <cols>
    <col min="1" max="1" width="28.7109375" style="1" customWidth="1"/>
    <col min="2" max="2" width="20.42578125" style="3" customWidth="1"/>
    <col min="3" max="3" width="23.7109375" style="3" customWidth="1"/>
    <col min="4" max="4" width="14.5703125" style="3" customWidth="1"/>
    <col min="5" max="5" width="14" style="3" customWidth="1"/>
    <col min="6" max="6" width="14.5703125" style="3" customWidth="1"/>
    <col min="7" max="13" width="9.140625" style="1"/>
    <col min="14" max="14" width="9.140625" style="1" customWidth="1"/>
    <col min="15" max="16384" width="9.140625" style="1"/>
  </cols>
  <sheetData>
    <row r="1" spans="1:14" ht="42.75" customHeight="1" thickBot="1">
      <c r="A1" s="19" t="s">
        <v>37</v>
      </c>
      <c r="B1" s="19"/>
      <c r="C1" s="19"/>
      <c r="D1" s="19"/>
      <c r="E1" s="19"/>
      <c r="F1" s="19"/>
    </row>
    <row r="2" spans="1:14" s="9" customFormat="1" ht="59.25" customHeight="1">
      <c r="A2" s="21" t="s">
        <v>0</v>
      </c>
      <c r="B2" s="23" t="s">
        <v>85</v>
      </c>
      <c r="C2" s="23"/>
      <c r="D2" s="23"/>
      <c r="E2" s="23" t="s">
        <v>4</v>
      </c>
      <c r="F2" s="25" t="s">
        <v>5</v>
      </c>
    </row>
    <row r="3" spans="1:14" s="9" customFormat="1" ht="75">
      <c r="A3" s="22"/>
      <c r="B3" s="10" t="s">
        <v>27</v>
      </c>
      <c r="C3" s="10" t="s">
        <v>28</v>
      </c>
      <c r="D3" s="10" t="s">
        <v>26</v>
      </c>
      <c r="E3" s="24"/>
      <c r="F3" s="26"/>
    </row>
    <row r="4" spans="1:14">
      <c r="A4" s="4" t="s">
        <v>14</v>
      </c>
      <c r="B4" s="2" t="s">
        <v>40</v>
      </c>
      <c r="C4" s="2" t="s">
        <v>41</v>
      </c>
      <c r="D4" s="2">
        <v>2</v>
      </c>
      <c r="E4" s="2">
        <f>360+504+78</f>
        <v>942</v>
      </c>
      <c r="F4" s="11" t="s">
        <v>1</v>
      </c>
    </row>
    <row r="5" spans="1:14">
      <c r="A5" s="4" t="s">
        <v>8</v>
      </c>
      <c r="B5" s="2" t="s">
        <v>38</v>
      </c>
      <c r="C5" s="2" t="s">
        <v>39</v>
      </c>
      <c r="D5" s="2">
        <v>3</v>
      </c>
      <c r="E5" s="2">
        <f>348+516+68</f>
        <v>932</v>
      </c>
      <c r="F5" s="11" t="s">
        <v>2</v>
      </c>
    </row>
    <row r="6" spans="1:14">
      <c r="A6" s="4" t="s">
        <v>9</v>
      </c>
      <c r="B6" s="2" t="s">
        <v>42</v>
      </c>
      <c r="C6" s="2" t="s">
        <v>43</v>
      </c>
      <c r="D6" s="2">
        <v>1</v>
      </c>
      <c r="E6" s="2">
        <f>274+540+90</f>
        <v>904</v>
      </c>
      <c r="F6" s="11" t="s">
        <v>3</v>
      </c>
    </row>
    <row r="7" spans="1:14">
      <c r="A7" s="4" t="s">
        <v>10</v>
      </c>
      <c r="B7" s="2" t="s">
        <v>44</v>
      </c>
      <c r="C7" s="2" t="s">
        <v>41</v>
      </c>
      <c r="D7" s="2">
        <v>4</v>
      </c>
      <c r="E7" s="2">
        <f>301+504+60</f>
        <v>865</v>
      </c>
      <c r="F7" s="5">
        <v>4</v>
      </c>
    </row>
    <row r="8" spans="1:14">
      <c r="A8" s="4" t="s">
        <v>11</v>
      </c>
      <c r="B8" s="2" t="s">
        <v>45</v>
      </c>
      <c r="C8" s="2" t="s">
        <v>46</v>
      </c>
      <c r="D8" s="2">
        <v>5</v>
      </c>
      <c r="E8" s="2">
        <f>272+397+55</f>
        <v>724</v>
      </c>
      <c r="F8" s="5">
        <v>5</v>
      </c>
    </row>
    <row r="9" spans="1:14">
      <c r="A9" s="4" t="s">
        <v>30</v>
      </c>
      <c r="B9" s="2" t="s">
        <v>47</v>
      </c>
      <c r="C9" s="2" t="s">
        <v>48</v>
      </c>
      <c r="D9" s="2" t="s">
        <v>7</v>
      </c>
      <c r="E9" s="2">
        <f>282+349</f>
        <v>631</v>
      </c>
      <c r="F9" s="5">
        <v>6</v>
      </c>
    </row>
    <row r="10" spans="1:14">
      <c r="A10" s="4" t="s">
        <v>12</v>
      </c>
      <c r="B10" s="2" t="s">
        <v>55</v>
      </c>
      <c r="C10" s="2" t="s">
        <v>49</v>
      </c>
      <c r="D10" s="2" t="s">
        <v>7</v>
      </c>
      <c r="E10" s="2">
        <f>324+226</f>
        <v>550</v>
      </c>
      <c r="F10" s="5">
        <v>7</v>
      </c>
      <c r="L10" s="3"/>
      <c r="M10" s="3"/>
      <c r="N10" s="3"/>
    </row>
    <row r="11" spans="1:14">
      <c r="A11" s="4" t="s">
        <v>36</v>
      </c>
      <c r="B11" s="2" t="s">
        <v>52</v>
      </c>
      <c r="C11" s="2" t="s">
        <v>53</v>
      </c>
      <c r="D11" s="2" t="s">
        <v>7</v>
      </c>
      <c r="E11" s="2">
        <f>147+95</f>
        <v>242</v>
      </c>
      <c r="F11" s="5">
        <v>8</v>
      </c>
    </row>
    <row r="12" spans="1:14">
      <c r="A12" s="4" t="s">
        <v>13</v>
      </c>
      <c r="B12" s="2" t="s">
        <v>50</v>
      </c>
      <c r="C12" s="2" t="s">
        <v>51</v>
      </c>
      <c r="D12" s="2" t="s">
        <v>7</v>
      </c>
      <c r="E12" s="2">
        <f>181+60</f>
        <v>241</v>
      </c>
      <c r="F12" s="5">
        <v>9</v>
      </c>
    </row>
    <row r="13" spans="1:14">
      <c r="A13" s="4" t="s">
        <v>31</v>
      </c>
      <c r="B13" s="2" t="s">
        <v>54</v>
      </c>
      <c r="C13" s="2" t="s">
        <v>7</v>
      </c>
      <c r="D13" s="2" t="s">
        <v>7</v>
      </c>
      <c r="E13" s="2">
        <f>197</f>
        <v>197</v>
      </c>
      <c r="F13" s="5">
        <v>10</v>
      </c>
    </row>
    <row r="14" spans="1:14">
      <c r="A14" s="4" t="s">
        <v>32</v>
      </c>
      <c r="B14" s="2" t="s">
        <v>7</v>
      </c>
      <c r="C14" s="2" t="s">
        <v>7</v>
      </c>
      <c r="D14" s="2" t="s">
        <v>7</v>
      </c>
      <c r="E14" s="2"/>
      <c r="F14" s="5" t="s">
        <v>7</v>
      </c>
    </row>
    <row r="15" spans="1:14">
      <c r="A15" s="4" t="s">
        <v>29</v>
      </c>
      <c r="B15" s="2" t="s">
        <v>7</v>
      </c>
      <c r="C15" s="2" t="s">
        <v>7</v>
      </c>
      <c r="D15" s="2" t="s">
        <v>7</v>
      </c>
      <c r="E15" s="2"/>
      <c r="F15" s="5" t="s">
        <v>7</v>
      </c>
    </row>
    <row r="16" spans="1:14" ht="19.5" thickBot="1">
      <c r="A16" s="6" t="s">
        <v>33</v>
      </c>
      <c r="B16" s="7" t="s">
        <v>7</v>
      </c>
      <c r="C16" s="7" t="s">
        <v>7</v>
      </c>
      <c r="D16" s="7" t="s">
        <v>7</v>
      </c>
      <c r="E16" s="7"/>
      <c r="F16" s="8" t="s">
        <v>7</v>
      </c>
    </row>
  </sheetData>
  <sortState xmlns:xlrd2="http://schemas.microsoft.com/office/spreadsheetml/2017/richdata2" ref="A5:E13">
    <sortCondition descending="1" ref="E4:E13"/>
  </sortState>
  <mergeCells count="5">
    <mergeCell ref="A1:F1"/>
    <mergeCell ref="A2:A3"/>
    <mergeCell ref="B2:D2"/>
    <mergeCell ref="E2:E3"/>
    <mergeCell ref="F2:F3"/>
  </mergeCells>
  <pageMargins left="0.25" right="0.25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1"/>
  <sheetViews>
    <sheetView tabSelected="1" zoomScale="55" zoomScaleNormal="55" workbookViewId="0">
      <selection activeCell="G14" sqref="G14:G18"/>
    </sheetView>
  </sheetViews>
  <sheetFormatPr defaultRowHeight="15"/>
  <cols>
    <col min="2" max="2" width="12.7109375" customWidth="1"/>
    <col min="3" max="3" width="47.85546875" customWidth="1"/>
    <col min="4" max="4" width="51.42578125" customWidth="1"/>
    <col min="5" max="5" width="41.28515625" customWidth="1"/>
    <col min="6" max="6" width="46.140625" customWidth="1"/>
    <col min="7" max="7" width="47" customWidth="1"/>
    <col min="8" max="8" width="29.7109375" customWidth="1"/>
    <col min="9" max="29" width="80.7109375" customWidth="1"/>
  </cols>
  <sheetData>
    <row r="1" spans="2:8" ht="30" customHeight="1">
      <c r="B1" s="29" t="s">
        <v>74</v>
      </c>
      <c r="C1" s="29"/>
      <c r="D1" s="29"/>
      <c r="E1" s="29"/>
      <c r="F1" s="29"/>
      <c r="G1" s="29"/>
      <c r="H1" s="29"/>
    </row>
    <row r="2" spans="2:8" ht="30" customHeight="1">
      <c r="B2" s="39" t="s">
        <v>75</v>
      </c>
      <c r="C2" s="40"/>
      <c r="D2" s="40"/>
      <c r="E2" s="40"/>
      <c r="F2" s="40"/>
      <c r="G2" s="40"/>
      <c r="H2" s="40"/>
    </row>
    <row r="3" spans="2:8" ht="44.25" customHeight="1">
      <c r="B3" s="30" t="s">
        <v>56</v>
      </c>
      <c r="C3" s="32" t="s">
        <v>0</v>
      </c>
      <c r="D3" s="34" t="s">
        <v>90</v>
      </c>
      <c r="E3" s="34" t="s">
        <v>89</v>
      </c>
      <c r="F3" s="34" t="s">
        <v>88</v>
      </c>
      <c r="G3" s="36" t="s">
        <v>57</v>
      </c>
      <c r="H3" s="36" t="s">
        <v>58</v>
      </c>
    </row>
    <row r="4" spans="2:8" ht="105" customHeight="1">
      <c r="B4" s="30"/>
      <c r="C4" s="32"/>
      <c r="D4" s="34"/>
      <c r="E4" s="35"/>
      <c r="F4" s="35"/>
      <c r="G4" s="37"/>
      <c r="H4" s="38"/>
    </row>
    <row r="5" spans="2:8" ht="40.5" customHeight="1">
      <c r="B5" s="31"/>
      <c r="C5" s="33"/>
      <c r="D5" s="34"/>
      <c r="E5" s="35"/>
      <c r="F5" s="35"/>
      <c r="G5" s="37"/>
      <c r="H5" s="38"/>
    </row>
    <row r="6" spans="2:8" ht="30.75">
      <c r="B6" s="27" t="s">
        <v>59</v>
      </c>
      <c r="C6" s="27"/>
      <c r="D6" s="27"/>
      <c r="E6" s="27"/>
      <c r="F6" s="27"/>
      <c r="G6" s="27"/>
      <c r="H6" s="28"/>
    </row>
    <row r="7" spans="2:8" ht="30.75">
      <c r="B7" s="12">
        <v>1</v>
      </c>
      <c r="C7" s="13" t="s">
        <v>61</v>
      </c>
      <c r="D7" s="14">
        <v>942</v>
      </c>
      <c r="E7" s="14">
        <v>932</v>
      </c>
      <c r="F7" s="14">
        <v>990</v>
      </c>
      <c r="G7" s="14">
        <f t="shared" ref="G7:G12" si="0">D7+E7+F7</f>
        <v>2864</v>
      </c>
      <c r="H7" s="15" t="s">
        <v>1</v>
      </c>
    </row>
    <row r="8" spans="2:8" ht="30.75">
      <c r="B8" s="12">
        <v>2</v>
      </c>
      <c r="C8" s="13" t="s">
        <v>63</v>
      </c>
      <c r="D8" s="16">
        <v>880</v>
      </c>
      <c r="E8" s="16">
        <v>942</v>
      </c>
      <c r="F8" s="16">
        <v>948</v>
      </c>
      <c r="G8" s="14">
        <f t="shared" si="0"/>
        <v>2770</v>
      </c>
      <c r="H8" s="15" t="s">
        <v>2</v>
      </c>
    </row>
    <row r="9" spans="2:8" ht="30.75">
      <c r="B9" s="12">
        <v>3</v>
      </c>
      <c r="C9" s="13" t="s">
        <v>60</v>
      </c>
      <c r="D9" s="16">
        <v>876</v>
      </c>
      <c r="E9" s="16">
        <v>904</v>
      </c>
      <c r="F9" s="16">
        <v>932</v>
      </c>
      <c r="G9" s="14">
        <f t="shared" si="0"/>
        <v>2712</v>
      </c>
      <c r="H9" s="15" t="s">
        <v>3</v>
      </c>
    </row>
    <row r="10" spans="2:8" ht="30.75">
      <c r="B10" s="12">
        <v>4</v>
      </c>
      <c r="C10" s="13" t="s">
        <v>62</v>
      </c>
      <c r="D10" s="16">
        <v>803</v>
      </c>
      <c r="E10" s="16">
        <v>865</v>
      </c>
      <c r="F10" s="16">
        <v>717</v>
      </c>
      <c r="G10" s="14">
        <f t="shared" si="0"/>
        <v>2385</v>
      </c>
      <c r="H10" s="14">
        <v>4</v>
      </c>
    </row>
    <row r="11" spans="2:8" ht="30.75">
      <c r="B11" s="12">
        <v>5</v>
      </c>
      <c r="C11" s="13" t="s">
        <v>65</v>
      </c>
      <c r="D11" s="16">
        <v>0</v>
      </c>
      <c r="E11" s="16">
        <v>197</v>
      </c>
      <c r="F11" s="16">
        <v>248</v>
      </c>
      <c r="G11" s="14">
        <f t="shared" si="0"/>
        <v>445</v>
      </c>
      <c r="H11" s="14">
        <v>5</v>
      </c>
    </row>
    <row r="12" spans="2:8" ht="30.75">
      <c r="B12" s="12">
        <v>6</v>
      </c>
      <c r="C12" s="13" t="s">
        <v>64</v>
      </c>
      <c r="D12" s="16">
        <v>0</v>
      </c>
      <c r="E12" s="16">
        <v>0</v>
      </c>
      <c r="F12" s="16">
        <v>0</v>
      </c>
      <c r="G12" s="14">
        <f t="shared" si="0"/>
        <v>0</v>
      </c>
      <c r="H12" s="14">
        <v>6</v>
      </c>
    </row>
    <row r="13" spans="2:8" ht="30.75">
      <c r="B13" s="27" t="s">
        <v>66</v>
      </c>
      <c r="C13" s="27"/>
      <c r="D13" s="27"/>
      <c r="E13" s="27"/>
      <c r="F13" s="27"/>
      <c r="G13" s="27"/>
      <c r="H13" s="17"/>
    </row>
    <row r="14" spans="2:8" ht="30.75">
      <c r="B14" s="18">
        <v>1</v>
      </c>
      <c r="C14" s="13" t="s">
        <v>67</v>
      </c>
      <c r="D14" s="16">
        <v>702</v>
      </c>
      <c r="E14" s="16">
        <v>724</v>
      </c>
      <c r="F14" s="16">
        <v>724</v>
      </c>
      <c r="G14" s="14">
        <f t="shared" ref="G14:G20" si="1">D14+E14+F14</f>
        <v>2150</v>
      </c>
      <c r="H14" s="15" t="s">
        <v>1</v>
      </c>
    </row>
    <row r="15" spans="2:8" ht="30.75">
      <c r="B15" s="18">
        <v>2</v>
      </c>
      <c r="C15" s="13" t="s">
        <v>68</v>
      </c>
      <c r="D15" s="16">
        <v>560</v>
      </c>
      <c r="E15" s="16">
        <v>631</v>
      </c>
      <c r="F15" s="16">
        <v>528</v>
      </c>
      <c r="G15" s="14">
        <f t="shared" si="1"/>
        <v>1719</v>
      </c>
      <c r="H15" s="15" t="s">
        <v>2</v>
      </c>
    </row>
    <row r="16" spans="2:8" ht="30.75">
      <c r="B16" s="18">
        <v>3</v>
      </c>
      <c r="C16" s="13" t="s">
        <v>69</v>
      </c>
      <c r="D16" s="16">
        <v>320</v>
      </c>
      <c r="E16" s="16">
        <v>550</v>
      </c>
      <c r="F16" s="16">
        <v>224</v>
      </c>
      <c r="G16" s="14">
        <f t="shared" si="1"/>
        <v>1094</v>
      </c>
      <c r="H16" s="15" t="s">
        <v>3</v>
      </c>
    </row>
    <row r="17" spans="2:8" ht="30.75">
      <c r="B17" s="18">
        <v>4</v>
      </c>
      <c r="C17" s="13" t="s">
        <v>70</v>
      </c>
      <c r="D17" s="16">
        <v>60</v>
      </c>
      <c r="E17" s="16">
        <v>241</v>
      </c>
      <c r="F17" s="16">
        <v>0</v>
      </c>
      <c r="G17" s="14">
        <f t="shared" si="1"/>
        <v>301</v>
      </c>
      <c r="H17" s="14">
        <v>4</v>
      </c>
    </row>
    <row r="18" spans="2:8" ht="30.75">
      <c r="B18" s="18">
        <v>5</v>
      </c>
      <c r="C18" s="13" t="s">
        <v>71</v>
      </c>
      <c r="D18" s="16">
        <v>0</v>
      </c>
      <c r="E18" s="16">
        <v>242</v>
      </c>
      <c r="F18" s="16">
        <v>0</v>
      </c>
      <c r="G18" s="14">
        <f t="shared" si="1"/>
        <v>242</v>
      </c>
      <c r="H18" s="14">
        <v>5</v>
      </c>
    </row>
    <row r="19" spans="2:8" ht="30.75">
      <c r="B19" s="18">
        <v>6</v>
      </c>
      <c r="C19" s="13" t="s">
        <v>73</v>
      </c>
      <c r="D19" s="16">
        <v>0</v>
      </c>
      <c r="E19" s="16">
        <v>0</v>
      </c>
      <c r="F19" s="16">
        <v>0</v>
      </c>
      <c r="G19" s="14">
        <f t="shared" si="1"/>
        <v>0</v>
      </c>
      <c r="H19" s="14">
        <v>6</v>
      </c>
    </row>
    <row r="20" spans="2:8" ht="30.75">
      <c r="B20" s="18">
        <v>7</v>
      </c>
      <c r="C20" s="13" t="s">
        <v>72</v>
      </c>
      <c r="D20" s="16">
        <v>0</v>
      </c>
      <c r="E20" s="16">
        <v>0</v>
      </c>
      <c r="F20" s="16">
        <v>0</v>
      </c>
      <c r="G20" s="14">
        <f t="shared" si="1"/>
        <v>0</v>
      </c>
      <c r="H20" s="14">
        <v>7</v>
      </c>
    </row>
    <row r="21" spans="2:8" ht="37.5" customHeight="1">
      <c r="B21" s="41"/>
      <c r="C21" s="41"/>
      <c r="D21" s="41"/>
      <c r="E21" s="41"/>
      <c r="F21" s="41"/>
      <c r="G21" s="41"/>
    </row>
  </sheetData>
  <sortState xmlns:xlrd2="http://schemas.microsoft.com/office/spreadsheetml/2017/richdata2" ref="C14:G20">
    <sortCondition descending="1" ref="G14:G20"/>
  </sortState>
  <mergeCells count="11">
    <mergeCell ref="B6:H6"/>
    <mergeCell ref="B13:G13"/>
    <mergeCell ref="B1:H1"/>
    <mergeCell ref="B3:B5"/>
    <mergeCell ref="C3:C5"/>
    <mergeCell ref="D3:D5"/>
    <mergeCell ref="E3:E5"/>
    <mergeCell ref="F3:F5"/>
    <mergeCell ref="G3:G5"/>
    <mergeCell ref="H3:H5"/>
    <mergeCell ref="B2:H2"/>
  </mergeCells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"/>
  <sheetViews>
    <sheetView view="pageLayout" zoomScale="85" zoomScaleNormal="100" zoomScalePageLayoutView="85" workbookViewId="0">
      <selection activeCell="C6" sqref="C6"/>
    </sheetView>
  </sheetViews>
  <sheetFormatPr defaultRowHeight="18.75"/>
  <cols>
    <col min="1" max="1" width="28.7109375" style="1" customWidth="1"/>
    <col min="2" max="2" width="20.42578125" style="3" customWidth="1"/>
    <col min="3" max="3" width="23.7109375" style="3" customWidth="1"/>
    <col min="4" max="4" width="14.5703125" style="3" customWidth="1"/>
    <col min="5" max="5" width="14" style="3" customWidth="1"/>
    <col min="6" max="6" width="14.5703125" style="3" customWidth="1"/>
    <col min="7" max="13" width="9.140625" style="1"/>
    <col min="14" max="14" width="9.140625" style="1" customWidth="1"/>
    <col min="15" max="16384" width="9.140625" style="1"/>
  </cols>
  <sheetData>
    <row r="1" spans="1:14" ht="42.75" customHeight="1" thickBot="1">
      <c r="A1" s="19" t="s">
        <v>86</v>
      </c>
      <c r="B1" s="19"/>
      <c r="C1" s="19"/>
      <c r="D1" s="19"/>
      <c r="E1" s="19"/>
      <c r="F1" s="19"/>
    </row>
    <row r="2" spans="1:14" s="9" customFormat="1" ht="59.25" customHeight="1">
      <c r="A2" s="21" t="s">
        <v>0</v>
      </c>
      <c r="B2" s="23" t="s">
        <v>87</v>
      </c>
      <c r="C2" s="23"/>
      <c r="D2" s="23"/>
      <c r="E2" s="23" t="s">
        <v>4</v>
      </c>
      <c r="F2" s="25" t="s">
        <v>5</v>
      </c>
    </row>
    <row r="3" spans="1:14" s="9" customFormat="1" ht="75">
      <c r="A3" s="22"/>
      <c r="B3" s="10" t="s">
        <v>27</v>
      </c>
      <c r="C3" s="10" t="s">
        <v>28</v>
      </c>
      <c r="D3" s="10" t="s">
        <v>26</v>
      </c>
      <c r="E3" s="24"/>
      <c r="F3" s="26"/>
    </row>
    <row r="4" spans="1:14">
      <c r="A4" s="4" t="s">
        <v>8</v>
      </c>
      <c r="B4" s="2" t="s">
        <v>40</v>
      </c>
      <c r="C4" s="2" t="s">
        <v>43</v>
      </c>
      <c r="D4" s="2">
        <v>1</v>
      </c>
      <c r="E4" s="2">
        <f>180+270+180+270+90</f>
        <v>990</v>
      </c>
      <c r="F4" s="11" t="s">
        <v>1</v>
      </c>
    </row>
    <row r="5" spans="1:14">
      <c r="A5" s="4" t="s">
        <v>14</v>
      </c>
      <c r="B5" s="2" t="s">
        <v>40</v>
      </c>
      <c r="C5" s="2" t="s">
        <v>84</v>
      </c>
      <c r="D5" s="2">
        <v>4</v>
      </c>
      <c r="E5" s="2">
        <f>180+258+180+270+60</f>
        <v>948</v>
      </c>
      <c r="F5" s="11" t="s">
        <v>2</v>
      </c>
    </row>
    <row r="6" spans="1:14">
      <c r="A6" s="4" t="s">
        <v>9</v>
      </c>
      <c r="B6" s="2" t="s">
        <v>78</v>
      </c>
      <c r="C6" s="2" t="s">
        <v>43</v>
      </c>
      <c r="D6" s="2">
        <v>2</v>
      </c>
      <c r="E6" s="2">
        <f>146+270+168+270+78</f>
        <v>932</v>
      </c>
      <c r="F6" s="11" t="s">
        <v>3</v>
      </c>
    </row>
    <row r="7" spans="1:14">
      <c r="A7" s="4" t="s">
        <v>11</v>
      </c>
      <c r="B7" s="2" t="s">
        <v>38</v>
      </c>
      <c r="C7" s="2" t="s">
        <v>83</v>
      </c>
      <c r="D7" s="2"/>
      <c r="E7" s="2">
        <f>180+180+168+196</f>
        <v>724</v>
      </c>
      <c r="F7" s="5">
        <v>4</v>
      </c>
    </row>
    <row r="8" spans="1:14">
      <c r="A8" s="4" t="s">
        <v>10</v>
      </c>
      <c r="B8" s="2" t="s">
        <v>77</v>
      </c>
      <c r="C8" s="2" t="s">
        <v>82</v>
      </c>
      <c r="D8" s="2">
        <v>3</v>
      </c>
      <c r="E8" s="2">
        <f>133+136+146+234+68</f>
        <v>717</v>
      </c>
      <c r="F8" s="5">
        <v>5</v>
      </c>
    </row>
    <row r="9" spans="1:14">
      <c r="A9" s="4" t="s">
        <v>30</v>
      </c>
      <c r="B9" s="2" t="s">
        <v>76</v>
      </c>
      <c r="C9" s="2" t="s">
        <v>81</v>
      </c>
      <c r="D9" s="2"/>
      <c r="E9" s="2">
        <f>110+107+128+183</f>
        <v>528</v>
      </c>
      <c r="F9" s="5">
        <v>6</v>
      </c>
    </row>
    <row r="10" spans="1:14">
      <c r="A10" s="4" t="s">
        <v>31</v>
      </c>
      <c r="B10" s="2" t="s">
        <v>79</v>
      </c>
      <c r="C10" s="2"/>
      <c r="D10" s="2"/>
      <c r="E10" s="2">
        <f>150+98</f>
        <v>248</v>
      </c>
      <c r="F10" s="5">
        <v>7</v>
      </c>
      <c r="L10" s="3"/>
      <c r="M10" s="3"/>
      <c r="N10" s="3"/>
    </row>
    <row r="11" spans="1:14">
      <c r="A11" s="4" t="s">
        <v>12</v>
      </c>
      <c r="B11" s="2" t="s">
        <v>80</v>
      </c>
      <c r="C11" s="2"/>
      <c r="D11" s="2"/>
      <c r="E11" s="2">
        <f>130+94</f>
        <v>224</v>
      </c>
      <c r="F11" s="5">
        <v>8</v>
      </c>
    </row>
    <row r="12" spans="1:14">
      <c r="A12" s="4" t="s">
        <v>13</v>
      </c>
      <c r="B12" s="2"/>
      <c r="C12" s="2"/>
      <c r="D12" s="2"/>
      <c r="E12" s="2"/>
      <c r="F12" s="5">
        <v>9</v>
      </c>
    </row>
    <row r="13" spans="1:14">
      <c r="A13" s="4" t="s">
        <v>32</v>
      </c>
      <c r="B13" s="2"/>
      <c r="C13" s="2"/>
      <c r="D13" s="2"/>
      <c r="E13" s="2"/>
      <c r="F13" s="5">
        <v>10</v>
      </c>
    </row>
    <row r="14" spans="1:14">
      <c r="A14" s="4" t="s">
        <v>36</v>
      </c>
      <c r="B14" s="2"/>
      <c r="C14" s="2"/>
      <c r="D14" s="2"/>
      <c r="E14" s="2"/>
      <c r="F14" s="5" t="s">
        <v>7</v>
      </c>
    </row>
    <row r="15" spans="1:14">
      <c r="A15" s="4" t="s">
        <v>29</v>
      </c>
      <c r="B15" s="2"/>
      <c r="C15" s="2"/>
      <c r="D15" s="2"/>
      <c r="E15" s="2"/>
      <c r="F15" s="5" t="s">
        <v>7</v>
      </c>
    </row>
    <row r="16" spans="1:14" ht="19.5" thickBot="1">
      <c r="A16" s="6" t="s">
        <v>33</v>
      </c>
      <c r="B16" s="7"/>
      <c r="C16" s="7"/>
      <c r="D16" s="7"/>
      <c r="E16" s="7"/>
      <c r="F16" s="8" t="s">
        <v>7</v>
      </c>
    </row>
  </sheetData>
  <sortState xmlns:xlrd2="http://schemas.microsoft.com/office/spreadsheetml/2017/richdata2" ref="A4:E16">
    <sortCondition descending="1" ref="E4:E16"/>
  </sortState>
  <mergeCells count="5">
    <mergeCell ref="A1:F1"/>
    <mergeCell ref="A2:A3"/>
    <mergeCell ref="B2:D2"/>
    <mergeCell ref="E2:E3"/>
    <mergeCell ref="F2:F3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этап</vt:lpstr>
      <vt:lpstr>2 этап</vt:lpstr>
      <vt:lpstr>Итоги</vt:lpstr>
      <vt:lpstr>3 этап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2025-10-30T03:11:11Z</dcterms:modified>
</cp:coreProperties>
</file>